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I154" i="1"/>
  <c r="I67" l="1"/>
  <c r="H67"/>
  <c r="G67"/>
  <c r="L154" l="1"/>
  <c r="G194" l="1"/>
  <c r="J54" l="1"/>
  <c r="I54"/>
  <c r="G54"/>
  <c r="J35"/>
  <c r="H13"/>
  <c r="B205"/>
  <c r="A205"/>
  <c r="L204"/>
  <c r="J204"/>
  <c r="I204"/>
  <c r="H204"/>
  <c r="G204"/>
  <c r="F204"/>
  <c r="B195"/>
  <c r="A195"/>
  <c r="L194"/>
  <c r="J194"/>
  <c r="I194"/>
  <c r="H194"/>
  <c r="F194"/>
  <c r="B184"/>
  <c r="A184"/>
  <c r="L183"/>
  <c r="J183"/>
  <c r="I183"/>
  <c r="H183"/>
  <c r="G183"/>
  <c r="F183"/>
  <c r="B174"/>
  <c r="A174"/>
  <c r="L173"/>
  <c r="J173"/>
  <c r="I173"/>
  <c r="H173"/>
  <c r="G173"/>
  <c r="F173"/>
  <c r="B165"/>
  <c r="A165"/>
  <c r="L164"/>
  <c r="J164"/>
  <c r="I164"/>
  <c r="H164"/>
  <c r="G164"/>
  <c r="F164"/>
  <c r="B155"/>
  <c r="A155"/>
  <c r="J154"/>
  <c r="H154"/>
  <c r="G154"/>
  <c r="F154"/>
  <c r="B146"/>
  <c r="A146"/>
  <c r="L145"/>
  <c r="J145"/>
  <c r="I145"/>
  <c r="H145"/>
  <c r="G145"/>
  <c r="F145"/>
  <c r="B136"/>
  <c r="A136"/>
  <c r="L135"/>
  <c r="J135"/>
  <c r="I135"/>
  <c r="H135"/>
  <c r="G135"/>
  <c r="F135"/>
  <c r="B126"/>
  <c r="A126"/>
  <c r="L125"/>
  <c r="J125"/>
  <c r="I125"/>
  <c r="H125"/>
  <c r="G125"/>
  <c r="F125"/>
  <c r="B116"/>
  <c r="A116"/>
  <c r="L115"/>
  <c r="J115"/>
  <c r="I115"/>
  <c r="H115"/>
  <c r="G115"/>
  <c r="F115"/>
  <c r="B106"/>
  <c r="A106"/>
  <c r="L105"/>
  <c r="J105"/>
  <c r="I105"/>
  <c r="H105"/>
  <c r="G105"/>
  <c r="F105"/>
  <c r="B96"/>
  <c r="A96"/>
  <c r="L95"/>
  <c r="J95"/>
  <c r="I95"/>
  <c r="H95"/>
  <c r="G95"/>
  <c r="F95"/>
  <c r="B85"/>
  <c r="A85"/>
  <c r="L84"/>
  <c r="J84"/>
  <c r="I84"/>
  <c r="H84"/>
  <c r="G84"/>
  <c r="F84"/>
  <c r="B75"/>
  <c r="A75"/>
  <c r="L74"/>
  <c r="J74"/>
  <c r="I74"/>
  <c r="H74"/>
  <c r="G74"/>
  <c r="F74"/>
  <c r="B65"/>
  <c r="A65"/>
  <c r="L64"/>
  <c r="J64"/>
  <c r="I64"/>
  <c r="H64"/>
  <c r="G64"/>
  <c r="F64"/>
  <c r="B55"/>
  <c r="A55"/>
  <c r="L54"/>
  <c r="H54"/>
  <c r="F54"/>
  <c r="B46"/>
  <c r="A46"/>
  <c r="L45"/>
  <c r="J45"/>
  <c r="I45"/>
  <c r="H45"/>
  <c r="G45"/>
  <c r="F45"/>
  <c r="B36"/>
  <c r="A36"/>
  <c r="L35"/>
  <c r="F35"/>
  <c r="B24"/>
  <c r="A24"/>
  <c r="L23"/>
  <c r="J23"/>
  <c r="I23"/>
  <c r="H23"/>
  <c r="G23"/>
  <c r="F23"/>
  <c r="B14"/>
  <c r="A14"/>
  <c r="L13"/>
  <c r="F13"/>
  <c r="G85" l="1"/>
  <c r="L126"/>
  <c r="I85"/>
  <c r="I205"/>
  <c r="L184"/>
  <c r="H205"/>
  <c r="H85"/>
  <c r="G205"/>
  <c r="I106"/>
  <c r="I165"/>
  <c r="G35"/>
  <c r="G46" s="1"/>
  <c r="L46"/>
  <c r="F85"/>
  <c r="J126"/>
  <c r="F146"/>
  <c r="J184"/>
  <c r="F205"/>
  <c r="H106"/>
  <c r="F24"/>
  <c r="J85"/>
  <c r="F106"/>
  <c r="J146"/>
  <c r="F165"/>
  <c r="J205"/>
  <c r="L85"/>
  <c r="G106"/>
  <c r="L146"/>
  <c r="G165"/>
  <c r="L205"/>
  <c r="L24"/>
  <c r="H184"/>
  <c r="H146"/>
  <c r="I146"/>
  <c r="H24"/>
  <c r="H165"/>
  <c r="G13"/>
  <c r="G24" s="1"/>
  <c r="F126"/>
  <c r="J165"/>
  <c r="F184"/>
  <c r="J106"/>
  <c r="F46"/>
  <c r="L106"/>
  <c r="G126"/>
  <c r="L165"/>
  <c r="G184"/>
  <c r="H126"/>
  <c r="G65"/>
  <c r="J46"/>
  <c r="I126"/>
  <c r="I184"/>
  <c r="F65"/>
  <c r="I65"/>
  <c r="H65"/>
  <c r="L65"/>
  <c r="G146"/>
  <c r="J65"/>
  <c r="I35"/>
  <c r="I46" s="1"/>
  <c r="H35"/>
  <c r="H46" s="1"/>
  <c r="J13"/>
  <c r="J24" s="1"/>
  <c r="I13"/>
  <c r="I24" s="1"/>
  <c r="L206" l="1"/>
  <c r="F206"/>
  <c r="H206"/>
  <c r="G206"/>
  <c r="J206"/>
  <c r="I206"/>
</calcChain>
</file>

<file path=xl/sharedStrings.xml><?xml version="1.0" encoding="utf-8"?>
<sst xmlns="http://schemas.openxmlformats.org/spreadsheetml/2006/main" count="252" uniqueCount="90">
  <si>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</si>
  <si>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</si>
  <si>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</si>
  <si>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</si>
  <si>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</si>
  <si>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</si>
  <si>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</si>
  <si>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</si>
  <si>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</si>
  <si>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</si>
  <si>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</si>
  <si>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</si>
  <si>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</si>
  <si>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</si>
  <si>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</si>
  <si>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</si>
  <si>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</si>
  <si>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</si>
  <si>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</si>
  <si>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</si>
  <si>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</si>
  <si>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</si>
  <si>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</si>
  <si>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</si>
  <si>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</si>
  <si>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</si>
  <si>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</si>
  <si>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</si>
  <si>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</si>
  <si>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</si>
  <si>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</si>
  <si>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</si>
  <si>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</si>
  <si>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</si>
  <si>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</si>
  <si>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</si>
  <si>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</si>
  <si>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</si>
  <si>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</si>
  <si>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лимоном </t>
  </si>
  <si>
    <t>Кофейный напиток с молоком</t>
  </si>
  <si>
    <t>Батон пшеничный</t>
  </si>
  <si>
    <t>Какао-напиток на молоке, обогащенный витаминами и минеральными веществами</t>
  </si>
  <si>
    <t>ТТК 76</t>
  </si>
  <si>
    <t>Чай с апельсином и лимоном</t>
  </si>
  <si>
    <t>Каша "Полезная" (пшенно-кукурузная) молочная с маслом</t>
  </si>
  <si>
    <t>Кукуруза консервированная порциями</t>
  </si>
  <si>
    <t>Т/24</t>
  </si>
  <si>
    <t>Омлет с сыром</t>
  </si>
  <si>
    <t>ТТК 18</t>
  </si>
  <si>
    <t>Хлеб пшеничный</t>
  </si>
  <si>
    <t>Рис, припущенный с морковью, кукурузой и зеленым горошком</t>
  </si>
  <si>
    <t xml:space="preserve">Хлеб пшеничный </t>
  </si>
  <si>
    <t>Хлеб дарницкий</t>
  </si>
  <si>
    <t>Запеканка из творога с тыквой и морковью</t>
  </si>
  <si>
    <t>Соус вишневый</t>
  </si>
  <si>
    <t>Макаронные изделия отварные</t>
  </si>
  <si>
    <t>Директор школы</t>
  </si>
  <si>
    <t>Каша манная с маслом</t>
  </si>
  <si>
    <t>Сырная палочка</t>
  </si>
  <si>
    <t xml:space="preserve">Груши свежие </t>
  </si>
  <si>
    <t>Брокколи, морковь, припущенные в салатной заправке</t>
  </si>
  <si>
    <t>Говядина в кисло-сладком соусе</t>
  </si>
  <si>
    <t>Груши свежие</t>
  </si>
  <si>
    <t>Омлет натуральный с зеленью</t>
  </si>
  <si>
    <t xml:space="preserve">Напиток растворимый "Цикорий" с молоком </t>
  </si>
  <si>
    <t>Печенье</t>
  </si>
  <si>
    <t>Мандарины свежие</t>
  </si>
  <si>
    <t xml:space="preserve">Огурцы консервированные порциями </t>
  </si>
  <si>
    <t>Тефтели из говядины в томатном соусе</t>
  </si>
  <si>
    <t>Пюре картофельное</t>
  </si>
  <si>
    <t xml:space="preserve">Закуска из кукурузы и моркови </t>
  </si>
  <si>
    <t>Пряники весовые</t>
  </si>
  <si>
    <t>Яблоки свежие</t>
  </si>
  <si>
    <t>Котлета из говядина и цыплят</t>
  </si>
  <si>
    <t>ТТК 5</t>
  </si>
  <si>
    <t>ТТК 109</t>
  </si>
  <si>
    <t xml:space="preserve">Кофейный напиток с молоком </t>
  </si>
  <si>
    <t>Пудинг из творога с какао</t>
  </si>
  <si>
    <t>Соус молочный (сладкий)</t>
  </si>
  <si>
    <t>ТТК 98</t>
  </si>
  <si>
    <t xml:space="preserve">Какао-напиток на молоке, обогащенный витаминами и минеральными веществами </t>
  </si>
  <si>
    <t>Лепешка с сыром и яйцом</t>
  </si>
  <si>
    <t>ТТК 104</t>
  </si>
  <si>
    <t>Сосиски отварные</t>
  </si>
  <si>
    <t>Каша гречневая рассыпчатая</t>
  </si>
  <si>
    <t>Соус "Солнечный"</t>
  </si>
  <si>
    <t>Чай с лимоном</t>
  </si>
  <si>
    <t>Апельсины свежие</t>
  </si>
  <si>
    <t>Белавина Н.Ф.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</si>
</sst>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15" fillId="4" borderId="2" xfId="0" applyNumberFormat="1" applyFont="1" applyFill="1" applyBorder="1" applyAlignment="1" applyProtection="1">
      <alignment horizontal="center" vertical="center" wrapText="1"/>
    </xf>
    <xf numFmtId="164" fontId="15" fillId="4" borderId="17" xfId="0" applyNumberFormat="1" applyFont="1" applyFill="1" applyBorder="1" applyAlignment="1" applyProtection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64" fontId="4" fillId="4" borderId="23" xfId="0" applyNumberFormat="1" applyFont="1" applyFill="1" applyBorder="1" applyAlignment="1" applyProtection="1">
      <alignment horizontal="center" vertical="center"/>
      <protection locked="0"/>
    </xf>
    <xf numFmtId="164" fontId="4" fillId="4" borderId="24" xfId="0" applyNumberFormat="1" applyFont="1" applyFill="1" applyBorder="1" applyAlignment="1" applyProtection="1">
      <alignment horizontal="center" vertical="center"/>
      <protection locked="0"/>
    </xf>
    <xf numFmtId="164" fontId="15" fillId="4" borderId="25" xfId="0" applyNumberFormat="1" applyFont="1" applyFill="1" applyBorder="1" applyAlignment="1" applyProtection="1">
      <alignment horizontal="center" vertical="center" wrapText="1"/>
    </xf>
    <xf numFmtId="164" fontId="15" fillId="4" borderId="26" xfId="0" applyNumberFormat="1" applyFont="1" applyFill="1" applyBorder="1" applyAlignment="1" applyProtection="1">
      <alignment horizontal="center" vertical="center" wrapText="1"/>
    </xf>
    <xf numFmtId="164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4" fillId="4" borderId="2" xfId="0" applyNumberFormat="1" applyFont="1" applyFill="1" applyBorder="1" applyAlignment="1" applyProtection="1">
      <alignment horizontal="left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/>
    <xf numFmtId="0" fontId="6" fillId="2" borderId="27" xfId="0" applyFont="1" applyFill="1" applyBorder="1" applyAlignment="1" applyProtection="1">
      <alignment horizontal="center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8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23" xfId="0" applyNumberFormat="1" applyFont="1" applyFill="1" applyBorder="1" applyAlignment="1" applyProtection="1">
      <alignment horizontal="center" vertical="center"/>
      <protection locked="0"/>
    </xf>
    <xf numFmtId="2" fontId="15" fillId="4" borderId="29" xfId="0" applyNumberFormat="1" applyFont="1" applyFill="1" applyBorder="1" applyAlignment="1" applyProtection="1">
      <alignment horizontal="center" vertical="center" wrapText="1"/>
    </xf>
    <xf numFmtId="2" fontId="15" fillId="4" borderId="30" xfId="0" applyNumberFormat="1" applyFont="1" applyFill="1" applyBorder="1" applyAlignment="1" applyProtection="1">
      <alignment horizontal="center" vertical="center" wrapText="1"/>
    </xf>
    <xf numFmtId="2" fontId="15" fillId="4" borderId="2" xfId="0" applyNumberFormat="1" applyFont="1" applyFill="1" applyBorder="1" applyAlignment="1" applyProtection="1">
      <alignment horizontal="center" vertical="center" wrapText="1"/>
    </xf>
    <xf numFmtId="2" fontId="15" fillId="4" borderId="3" xfId="0" applyNumberFormat="1" applyFont="1" applyFill="1" applyBorder="1" applyAlignment="1" applyProtection="1">
      <alignment horizontal="center" vertical="center" wrapText="1"/>
    </xf>
    <xf numFmtId="2" fontId="15" fillId="4" borderId="25" xfId="0" applyNumberFormat="1" applyFont="1" applyFill="1" applyBorder="1" applyAlignment="1" applyProtection="1">
      <alignment horizontal="center" vertical="center" wrapText="1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left" vertical="center" wrapText="1"/>
      <protection locked="0"/>
    </xf>
    <xf numFmtId="1" fontId="2" fillId="4" borderId="2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2" fontId="15" fillId="4" borderId="3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15" fillId="4" borderId="32" xfId="0" applyNumberFormat="1" applyFont="1" applyFill="1" applyBorder="1" applyAlignment="1" applyProtection="1">
      <alignment horizontal="center" vertical="center" wrapText="1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2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horizontal="left" wrapText="1"/>
      <protection locked="0"/>
    </xf>
    <xf numFmtId="164" fontId="6" fillId="0" borderId="2" xfId="0" applyNumberFormat="1" applyFont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6"/>
      <c r="D1" s="107"/>
      <c r="E1" s="107"/>
      <c r="F1" s="12" t="s">
        <v>16</v>
      </c>
      <c r="G1" s="2" t="s">
        <v>17</v>
      </c>
      <c r="H1" s="108" t="s">
        <v>57</v>
      </c>
      <c r="I1" s="108"/>
      <c r="J1" s="108"/>
      <c r="K1" s="108"/>
    </row>
    <row r="2" spans="1:12" ht="18">
      <c r="A2" s="35" t="s">
        <v>6</v>
      </c>
      <c r="C2" s="2"/>
      <c r="G2" s="2" t="s">
        <v>18</v>
      </c>
      <c r="H2" s="108" t="s">
        <v>89</v>
      </c>
      <c r="I2" s="108"/>
      <c r="J2" s="108"/>
      <c r="K2" s="10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205</v>
      </c>
      <c r="G6" s="40">
        <v>4.984</v>
      </c>
      <c r="H6" s="40">
        <v>5.4370000000000003</v>
      </c>
      <c r="I6" s="40">
        <v>28.536000000000001</v>
      </c>
      <c r="J6" s="40">
        <v>183</v>
      </c>
      <c r="K6" s="41">
        <v>311</v>
      </c>
      <c r="L6" s="76"/>
    </row>
    <row r="7" spans="1:12" ht="25.5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4.952</v>
      </c>
      <c r="H7" s="43">
        <v>4.4459999999999997</v>
      </c>
      <c r="I7" s="43">
        <v>13.319000000000001</v>
      </c>
      <c r="J7" s="43">
        <v>113</v>
      </c>
      <c r="K7" s="44">
        <v>642</v>
      </c>
      <c r="L7" s="76"/>
    </row>
    <row r="8" spans="1:12" ht="15">
      <c r="A8" s="23"/>
      <c r="B8" s="15"/>
      <c r="C8" s="11"/>
      <c r="D8" s="7" t="s">
        <v>23</v>
      </c>
      <c r="E8" s="42" t="s">
        <v>59</v>
      </c>
      <c r="F8" s="43">
        <v>50</v>
      </c>
      <c r="G8" s="43">
        <v>5.2569999999999997</v>
      </c>
      <c r="H8" s="43">
        <v>11.79</v>
      </c>
      <c r="I8" s="43">
        <v>21.501999999999999</v>
      </c>
      <c r="J8" s="43">
        <v>213</v>
      </c>
      <c r="K8" s="44" t="s">
        <v>43</v>
      </c>
      <c r="L8" s="76"/>
    </row>
    <row r="9" spans="1:12" ht="15">
      <c r="A9" s="23"/>
      <c r="B9" s="15"/>
      <c r="C9" s="11"/>
      <c r="D9" s="7" t="s">
        <v>23</v>
      </c>
      <c r="E9" s="42" t="s">
        <v>50</v>
      </c>
      <c r="F9" s="43">
        <v>35</v>
      </c>
      <c r="G9" s="43">
        <v>2.1960000000000002</v>
      </c>
      <c r="H9" s="43">
        <v>0.28999999999999998</v>
      </c>
      <c r="I9" s="43">
        <v>14.311</v>
      </c>
      <c r="J9" s="43">
        <v>69</v>
      </c>
      <c r="K9" s="44">
        <v>0</v>
      </c>
      <c r="L9" s="77"/>
    </row>
    <row r="10" spans="1:12" ht="1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0.33800000000000002</v>
      </c>
      <c r="H10" s="43">
        <v>0.28199999999999997</v>
      </c>
      <c r="I10" s="43">
        <v>9.8469999999999995</v>
      </c>
      <c r="J10" s="43">
        <v>43</v>
      </c>
      <c r="K10" s="44">
        <v>627</v>
      </c>
      <c r="L10" s="77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>SUM(G6:G12)</f>
        <v>17.727</v>
      </c>
      <c r="H13" s="19">
        <f>SUM(H6:H12)</f>
        <v>22.244999999999997</v>
      </c>
      <c r="I13" s="19">
        <f>SUM(I6:I12)</f>
        <v>87.515000000000001</v>
      </c>
      <c r="J13" s="19">
        <f>SUM(J6:J12)</f>
        <v>621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590</v>
      </c>
      <c r="G24" s="32">
        <f t="shared" ref="G24:J24" si="2">G13+G23</f>
        <v>17.727</v>
      </c>
      <c r="H24" s="32">
        <f t="shared" si="2"/>
        <v>22.244999999999997</v>
      </c>
      <c r="I24" s="32">
        <f t="shared" si="2"/>
        <v>87.515000000000001</v>
      </c>
      <c r="J24" s="32">
        <f t="shared" si="2"/>
        <v>621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60</v>
      </c>
      <c r="G25" s="69">
        <v>0.72199999999999998</v>
      </c>
      <c r="H25" s="69">
        <v>2.3780000000000001</v>
      </c>
      <c r="I25" s="70">
        <v>4.593</v>
      </c>
      <c r="J25" s="75">
        <v>43</v>
      </c>
      <c r="K25" s="41">
        <v>0</v>
      </c>
      <c r="L25" s="78"/>
    </row>
    <row r="26" spans="1:12" ht="15">
      <c r="A26" s="14"/>
      <c r="B26" s="15"/>
      <c r="C26" s="11"/>
      <c r="D26" s="6"/>
      <c r="E26" s="87" t="s">
        <v>62</v>
      </c>
      <c r="F26" s="66">
        <v>100</v>
      </c>
      <c r="G26" s="71">
        <v>13.167</v>
      </c>
      <c r="H26" s="71">
        <v>15.228999999999999</v>
      </c>
      <c r="I26" s="72">
        <v>8.1229999999999993</v>
      </c>
      <c r="J26" s="66">
        <v>222</v>
      </c>
      <c r="K26" s="43">
        <v>442</v>
      </c>
      <c r="L26" s="76"/>
    </row>
    <row r="27" spans="1:12" ht="15">
      <c r="A27" s="14"/>
      <c r="B27" s="15"/>
      <c r="C27" s="11"/>
      <c r="D27" s="6"/>
      <c r="E27" s="87" t="s">
        <v>56</v>
      </c>
      <c r="F27" s="66">
        <v>150</v>
      </c>
      <c r="G27" s="71">
        <v>4.4829999999999997</v>
      </c>
      <c r="H27" s="71">
        <v>3.7229999999999999</v>
      </c>
      <c r="I27" s="72">
        <v>31.236000000000001</v>
      </c>
      <c r="J27" s="66">
        <v>176</v>
      </c>
      <c r="K27" s="65">
        <v>516</v>
      </c>
      <c r="L27" s="76"/>
    </row>
    <row r="28" spans="1:12" ht="15">
      <c r="A28" s="14"/>
      <c r="B28" s="15"/>
      <c r="C28" s="11"/>
      <c r="D28" s="7" t="s">
        <v>22</v>
      </c>
      <c r="E28" s="88" t="s">
        <v>44</v>
      </c>
      <c r="F28" s="66">
        <v>216</v>
      </c>
      <c r="G28" s="71">
        <v>0.217</v>
      </c>
      <c r="H28" s="71">
        <v>1.0999999999999999E-2</v>
      </c>
      <c r="I28" s="72">
        <v>7.4569999999999999</v>
      </c>
      <c r="J28" s="66">
        <v>31</v>
      </c>
      <c r="K28" s="44">
        <v>686</v>
      </c>
      <c r="L28" s="76"/>
    </row>
    <row r="29" spans="1:12" ht="15">
      <c r="A29" s="14"/>
      <c r="B29" s="15"/>
      <c r="C29" s="11"/>
      <c r="D29" s="7" t="s">
        <v>23</v>
      </c>
      <c r="E29" s="89" t="s">
        <v>50</v>
      </c>
      <c r="F29" s="66">
        <v>20</v>
      </c>
      <c r="G29" s="71">
        <v>1.2549999999999999</v>
      </c>
      <c r="H29" s="71">
        <v>0.16500000000000001</v>
      </c>
      <c r="I29" s="72">
        <v>8.1780000000000008</v>
      </c>
      <c r="J29" s="66">
        <v>39</v>
      </c>
      <c r="K29" s="44">
        <v>0</v>
      </c>
      <c r="L29" s="76"/>
    </row>
    <row r="30" spans="1:12" ht="15">
      <c r="A30" s="14"/>
      <c r="B30" s="15"/>
      <c r="C30" s="11"/>
      <c r="D30" s="7"/>
      <c r="E30" s="90" t="s">
        <v>53</v>
      </c>
      <c r="F30" s="68">
        <v>20</v>
      </c>
      <c r="G30" s="73">
        <v>1.115</v>
      </c>
      <c r="H30" s="73">
        <v>0.20699999999999999</v>
      </c>
      <c r="I30" s="74">
        <v>8.9860000000000007</v>
      </c>
      <c r="J30" s="68">
        <v>42</v>
      </c>
      <c r="K30" s="44">
        <v>0</v>
      </c>
      <c r="L30" s="79"/>
    </row>
    <row r="31" spans="1:12" ht="15">
      <c r="A31" s="14"/>
      <c r="B31" s="15"/>
      <c r="C31" s="11"/>
      <c r="D31" s="42"/>
      <c r="E31" s="67"/>
      <c r="F31" s="68"/>
      <c r="G31" s="73"/>
      <c r="H31" s="73"/>
      <c r="I31" s="74"/>
      <c r="J31" s="68"/>
      <c r="K31" s="44"/>
      <c r="L31" s="79"/>
    </row>
    <row r="32" spans="1:12" ht="1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SUM(F25:F34)</f>
        <v>566</v>
      </c>
      <c r="G35" s="19">
        <f t="shared" ref="G35" si="4">SUM(G25:G34)</f>
        <v>20.958999999999996</v>
      </c>
      <c r="H35" s="19">
        <f t="shared" ref="H35" si="5">SUM(H25:H34)</f>
        <v>21.712999999999997</v>
      </c>
      <c r="I35" s="19">
        <f t="shared" ref="I35" si="6">SUM(I25:I34)</f>
        <v>68.573000000000008</v>
      </c>
      <c r="J35" s="19">
        <f t="shared" ref="J35:L35" si="7">SUM(J25:J34)</f>
        <v>553</v>
      </c>
      <c r="K35" s="25"/>
      <c r="L35" s="19">
        <f t="shared" si="7"/>
        <v>0</v>
      </c>
    </row>
    <row r="36" spans="1:12" ht="15">
      <c r="A36" s="13">
        <f>A25</f>
        <v>1</v>
      </c>
      <c r="B36" s="13">
        <f>B25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8">SUM(G36:G44)</f>
        <v>0</v>
      </c>
      <c r="H45" s="19">
        <f t="shared" ref="H45" si="9">SUM(H36:H44)</f>
        <v>0</v>
      </c>
      <c r="I45" s="19">
        <f t="shared" ref="I45" si="10">SUM(I36:I44)</f>
        <v>0</v>
      </c>
      <c r="J45" s="19">
        <f t="shared" ref="J45:L45" si="11">SUM(J36:J44)</f>
        <v>0</v>
      </c>
      <c r="K45" s="25"/>
      <c r="L45" s="19">
        <f t="shared" si="11"/>
        <v>0</v>
      </c>
    </row>
    <row r="46" spans="1:12" ht="15.75" customHeight="1" thickBot="1">
      <c r="A46" s="33">
        <f>A25</f>
        <v>1</v>
      </c>
      <c r="B46" s="33">
        <f>B25</f>
        <v>2</v>
      </c>
      <c r="C46" s="103" t="s">
        <v>4</v>
      </c>
      <c r="D46" s="104"/>
      <c r="E46" s="31"/>
      <c r="F46" s="32">
        <f>F35+F45</f>
        <v>566</v>
      </c>
      <c r="G46" s="32">
        <f t="shared" ref="G46" si="12">G35+G45</f>
        <v>20.958999999999996</v>
      </c>
      <c r="H46" s="32">
        <f t="shared" ref="H46" si="13">H35+H45</f>
        <v>21.712999999999997</v>
      </c>
      <c r="I46" s="32">
        <f t="shared" ref="I46" si="14">I35+I45</f>
        <v>68.573000000000008</v>
      </c>
      <c r="J46" s="32">
        <f t="shared" ref="J46:L46" si="15">J35+J45</f>
        <v>553</v>
      </c>
      <c r="K46" s="32"/>
      <c r="L46" s="32">
        <f t="shared" si="15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60" t="s">
        <v>54</v>
      </c>
      <c r="F47" s="54">
        <v>150</v>
      </c>
      <c r="G47" s="53">
        <v>19.986000000000001</v>
      </c>
      <c r="H47" s="53">
        <v>18.213000000000001</v>
      </c>
      <c r="I47" s="53">
        <v>32.226999999999997</v>
      </c>
      <c r="J47" s="54">
        <v>373</v>
      </c>
      <c r="K47" s="41">
        <v>224</v>
      </c>
      <c r="L47" s="76"/>
    </row>
    <row r="48" spans="1:12" ht="15">
      <c r="A48" s="23"/>
      <c r="B48" s="15"/>
      <c r="C48" s="11"/>
      <c r="D48" s="6"/>
      <c r="E48" s="60" t="s">
        <v>55</v>
      </c>
      <c r="F48" s="54">
        <v>30</v>
      </c>
      <c r="G48" s="53">
        <v>9.7000000000000003E-2</v>
      </c>
      <c r="H48" s="53">
        <v>0</v>
      </c>
      <c r="I48" s="53">
        <v>17.132000000000001</v>
      </c>
      <c r="J48" s="54">
        <v>69</v>
      </c>
      <c r="K48" s="44">
        <v>358</v>
      </c>
      <c r="L48" s="76"/>
    </row>
    <row r="49" spans="1:12" ht="15">
      <c r="A49" s="23"/>
      <c r="B49" s="15"/>
      <c r="C49" s="11"/>
      <c r="D49" s="7" t="s">
        <v>22</v>
      </c>
      <c r="E49" s="42" t="s">
        <v>40</v>
      </c>
      <c r="F49" s="43">
        <v>200</v>
      </c>
      <c r="G49" s="53">
        <v>1.1519999999999999</v>
      </c>
      <c r="H49" s="53">
        <v>1.034</v>
      </c>
      <c r="I49" s="53">
        <v>9.0340000000000007</v>
      </c>
      <c r="J49" s="43">
        <v>50</v>
      </c>
      <c r="K49" s="44">
        <v>395</v>
      </c>
      <c r="L49" s="76"/>
    </row>
    <row r="50" spans="1:12" ht="15">
      <c r="A50" s="23"/>
      <c r="B50" s="15"/>
      <c r="C50" s="11"/>
      <c r="D50" s="7" t="s">
        <v>23</v>
      </c>
      <c r="E50" s="42" t="s">
        <v>41</v>
      </c>
      <c r="F50" s="43">
        <v>30</v>
      </c>
      <c r="G50" s="53">
        <v>1.5509999999999999</v>
      </c>
      <c r="H50" s="53">
        <v>0.17199999999999999</v>
      </c>
      <c r="I50" s="53">
        <v>13.726000000000001</v>
      </c>
      <c r="J50" s="43">
        <v>63</v>
      </c>
      <c r="K50" s="44">
        <v>0</v>
      </c>
      <c r="L50" s="76"/>
    </row>
    <row r="51" spans="1:12" ht="15.75" thickBot="1">
      <c r="A51" s="23"/>
      <c r="B51" s="15"/>
      <c r="C51" s="11"/>
      <c r="D51" s="7" t="s">
        <v>24</v>
      </c>
      <c r="E51" s="42" t="s">
        <v>63</v>
      </c>
      <c r="F51" s="43">
        <v>115</v>
      </c>
      <c r="G51" s="53">
        <v>0.38900000000000001</v>
      </c>
      <c r="H51" s="53">
        <v>0.32400000000000001</v>
      </c>
      <c r="I51" s="53">
        <v>11.324</v>
      </c>
      <c r="J51" s="43">
        <v>50</v>
      </c>
      <c r="K51" s="44">
        <v>627</v>
      </c>
      <c r="L51" s="80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SUM(F47:F53)</f>
        <v>525</v>
      </c>
      <c r="G54" s="19">
        <f t="shared" ref="G54" si="16">SUM(G47:G53)</f>
        <v>23.175000000000001</v>
      </c>
      <c r="H54" s="19">
        <f t="shared" ref="H54" si="17">SUM(H47:H53)</f>
        <v>19.743000000000002</v>
      </c>
      <c r="I54" s="19">
        <f t="shared" ref="I54" si="18">SUM(I47:I53)</f>
        <v>83.442999999999998</v>
      </c>
      <c r="J54" s="19">
        <f t="shared" ref="J54:L54" si="19">SUM(J47:J53)</f>
        <v>605</v>
      </c>
      <c r="K54" s="25"/>
      <c r="L54" s="19">
        <f t="shared" si="19"/>
        <v>0</v>
      </c>
    </row>
    <row r="55" spans="1:12" ht="1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>
      <c r="A65" s="29">
        <f>A47</f>
        <v>1</v>
      </c>
      <c r="B65" s="30">
        <f>B47</f>
        <v>3</v>
      </c>
      <c r="C65" s="103" t="s">
        <v>4</v>
      </c>
      <c r="D65" s="104"/>
      <c r="E65" s="31"/>
      <c r="F65" s="32">
        <f>F54+F64</f>
        <v>525</v>
      </c>
      <c r="G65" s="32">
        <f t="shared" ref="G65" si="24">G54+G64</f>
        <v>23.175000000000001</v>
      </c>
      <c r="H65" s="32">
        <f t="shared" ref="H65" si="25">H54+H64</f>
        <v>19.743000000000002</v>
      </c>
      <c r="I65" s="32">
        <f t="shared" ref="I65" si="26">I54+I64</f>
        <v>83.442999999999998</v>
      </c>
      <c r="J65" s="32">
        <f t="shared" ref="J65:L65" si="27">J54+J64</f>
        <v>605</v>
      </c>
      <c r="K65" s="32"/>
      <c r="L65" s="32">
        <f t="shared" si="27"/>
        <v>0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 t="s">
        <v>46</v>
      </c>
      <c r="F66" s="40">
        <v>60</v>
      </c>
      <c r="G66" s="40">
        <v>1.115</v>
      </c>
      <c r="H66" s="40">
        <v>0.22600000000000001</v>
      </c>
      <c r="I66" s="40">
        <v>8.4320000000000004</v>
      </c>
      <c r="J66" s="40">
        <v>40</v>
      </c>
      <c r="K66" s="41" t="s">
        <v>47</v>
      </c>
      <c r="L66" s="81"/>
    </row>
    <row r="67" spans="1:12" ht="15">
      <c r="A67" s="23"/>
      <c r="B67" s="15"/>
      <c r="C67" s="11"/>
      <c r="D67" s="91"/>
      <c r="E67" s="91" t="s">
        <v>64</v>
      </c>
      <c r="F67" s="92">
        <v>151</v>
      </c>
      <c r="G67" s="92">
        <f>13.298+0.02</f>
        <v>13.318</v>
      </c>
      <c r="H67" s="92">
        <f>17.525+0.004</f>
        <v>17.529</v>
      </c>
      <c r="I67" s="92">
        <f>2.554+0.055</f>
        <v>2.609</v>
      </c>
      <c r="J67" s="92">
        <v>221</v>
      </c>
      <c r="K67" s="93">
        <v>340</v>
      </c>
      <c r="L67" s="94"/>
    </row>
    <row r="68" spans="1:12" ht="15">
      <c r="A68" s="23"/>
      <c r="B68" s="15"/>
      <c r="C68" s="11"/>
      <c r="D68" s="7" t="s">
        <v>22</v>
      </c>
      <c r="E68" s="42" t="s">
        <v>65</v>
      </c>
      <c r="F68" s="43">
        <v>200</v>
      </c>
      <c r="G68" s="43">
        <v>1.2250000000000001</v>
      </c>
      <c r="H68" s="43">
        <v>1.175</v>
      </c>
      <c r="I68" s="43">
        <v>9.24</v>
      </c>
      <c r="J68" s="43">
        <v>52</v>
      </c>
      <c r="K68" s="44" t="s">
        <v>49</v>
      </c>
      <c r="L68" s="82"/>
    </row>
    <row r="69" spans="1:12" ht="15">
      <c r="A69" s="23"/>
      <c r="B69" s="15"/>
      <c r="C69" s="11"/>
      <c r="D69" s="7" t="s">
        <v>23</v>
      </c>
      <c r="E69" s="42" t="s">
        <v>50</v>
      </c>
      <c r="F69" s="43">
        <v>30</v>
      </c>
      <c r="G69" s="51">
        <v>1.8819999999999999</v>
      </c>
      <c r="H69" s="51">
        <v>0.248</v>
      </c>
      <c r="I69" s="52">
        <v>12.266</v>
      </c>
      <c r="J69" s="43">
        <v>59</v>
      </c>
      <c r="K69" s="44">
        <v>0</v>
      </c>
      <c r="L69" s="83"/>
    </row>
    <row r="70" spans="1:12" ht="15">
      <c r="A70" s="23"/>
      <c r="B70" s="15"/>
      <c r="C70" s="11"/>
      <c r="D70" s="42"/>
      <c r="E70" s="42" t="s">
        <v>66</v>
      </c>
      <c r="F70" s="43">
        <v>30</v>
      </c>
      <c r="G70" s="51">
        <v>1.901</v>
      </c>
      <c r="H70" s="51">
        <v>4.681</v>
      </c>
      <c r="I70" s="52">
        <v>19.044</v>
      </c>
      <c r="J70" s="43">
        <v>126</v>
      </c>
      <c r="K70" s="44">
        <v>0</v>
      </c>
      <c r="L70" s="83"/>
    </row>
    <row r="71" spans="1:12" ht="15.75" thickBot="1">
      <c r="A71" s="23"/>
      <c r="B71" s="15"/>
      <c r="C71" s="11"/>
      <c r="D71" s="7" t="s">
        <v>24</v>
      </c>
      <c r="E71" s="42" t="s">
        <v>67</v>
      </c>
      <c r="F71" s="43">
        <v>100</v>
      </c>
      <c r="G71" s="43">
        <v>0.67600000000000005</v>
      </c>
      <c r="H71" s="43">
        <v>0.188</v>
      </c>
      <c r="I71" s="43">
        <v>7.17</v>
      </c>
      <c r="J71" s="43">
        <v>33</v>
      </c>
      <c r="K71" s="44">
        <v>627</v>
      </c>
      <c r="L71" s="84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4"/>
      <c r="B74" s="17"/>
      <c r="C74" s="8"/>
      <c r="D74" s="18" t="s">
        <v>33</v>
      </c>
      <c r="E74" s="9"/>
      <c r="F74" s="19">
        <f>SUM(F66:F73)</f>
        <v>571</v>
      </c>
      <c r="G74" s="19">
        <f>SUM(G66:G73)</f>
        <v>20.116999999999997</v>
      </c>
      <c r="H74" s="19">
        <f>SUM(H66:H73)</f>
        <v>24.047000000000001</v>
      </c>
      <c r="I74" s="19">
        <f>SUM(I66:I73)</f>
        <v>58.760999999999996</v>
      </c>
      <c r="J74" s="19">
        <f>SUM(J66:J73)</f>
        <v>531</v>
      </c>
      <c r="K74" s="25"/>
      <c r="L74" s="19">
        <f>SUM(L66:L73)</f>
        <v>0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:L84" si="31">SUM(J75:J83)</f>
        <v>0</v>
      </c>
      <c r="K84" s="25"/>
      <c r="L84" s="19">
        <f t="shared" si="31"/>
        <v>0</v>
      </c>
    </row>
    <row r="85" spans="1:12" ht="15.75" customHeight="1" thickBot="1">
      <c r="A85" s="29">
        <f>A66</f>
        <v>1</v>
      </c>
      <c r="B85" s="30">
        <f>B66</f>
        <v>4</v>
      </c>
      <c r="C85" s="103" t="s">
        <v>4</v>
      </c>
      <c r="D85" s="104"/>
      <c r="E85" s="31"/>
      <c r="F85" s="32">
        <f>F74+F84</f>
        <v>571</v>
      </c>
      <c r="G85" s="32">
        <f t="shared" ref="G85" si="32">G74+G84</f>
        <v>20.116999999999997</v>
      </c>
      <c r="H85" s="32">
        <f t="shared" ref="H85" si="33">H74+H84</f>
        <v>24.047000000000001</v>
      </c>
      <c r="I85" s="32">
        <f t="shared" ref="I85" si="34">I74+I84</f>
        <v>58.760999999999996</v>
      </c>
      <c r="J85" s="32">
        <f t="shared" ref="J85:L85" si="35">J74+J84</f>
        <v>531</v>
      </c>
      <c r="K85" s="32"/>
      <c r="L85" s="32">
        <f t="shared" si="35"/>
        <v>0</v>
      </c>
    </row>
    <row r="86" spans="1:12" ht="15">
      <c r="A86" s="20">
        <v>1</v>
      </c>
      <c r="B86" s="21">
        <v>5</v>
      </c>
      <c r="C86" s="22" t="s">
        <v>20</v>
      </c>
      <c r="D86" s="95" t="s">
        <v>21</v>
      </c>
      <c r="E86" s="39" t="s">
        <v>68</v>
      </c>
      <c r="F86" s="40">
        <v>60</v>
      </c>
      <c r="G86" s="53">
        <v>0.40600000000000003</v>
      </c>
      <c r="H86" s="53">
        <v>5.6000000000000001E-2</v>
      </c>
      <c r="I86" s="53">
        <v>0.97499999999999998</v>
      </c>
      <c r="J86" s="40">
        <v>6</v>
      </c>
      <c r="K86" s="41" t="s">
        <v>47</v>
      </c>
      <c r="L86" s="76"/>
    </row>
    <row r="87" spans="1:12" ht="15">
      <c r="A87" s="23"/>
      <c r="B87" s="15"/>
      <c r="C87" s="11"/>
      <c r="D87" s="42"/>
      <c r="E87" s="42" t="s">
        <v>69</v>
      </c>
      <c r="F87" s="43">
        <v>140</v>
      </c>
      <c r="G87" s="53">
        <v>11.259</v>
      </c>
      <c r="H87" s="53">
        <v>17.457999999999998</v>
      </c>
      <c r="I87" s="53">
        <v>13.087</v>
      </c>
      <c r="J87" s="54">
        <v>255</v>
      </c>
      <c r="K87" s="44">
        <v>461</v>
      </c>
      <c r="L87" s="76"/>
    </row>
    <row r="88" spans="1:12" ht="15">
      <c r="A88" s="23"/>
      <c r="B88" s="15"/>
      <c r="C88" s="11"/>
      <c r="D88" s="42"/>
      <c r="E88" s="42" t="s">
        <v>70</v>
      </c>
      <c r="F88" s="43">
        <v>150</v>
      </c>
      <c r="G88" s="53">
        <v>2.589</v>
      </c>
      <c r="H88" s="53">
        <v>4.0380000000000003</v>
      </c>
      <c r="I88" s="53">
        <v>19.126000000000001</v>
      </c>
      <c r="J88" s="54">
        <v>123</v>
      </c>
      <c r="K88" s="44">
        <v>520</v>
      </c>
      <c r="L88" s="76"/>
    </row>
    <row r="89" spans="1:12" ht="15">
      <c r="A89" s="23"/>
      <c r="B89" s="15"/>
      <c r="C89" s="11"/>
      <c r="D89" s="7" t="s">
        <v>22</v>
      </c>
      <c r="E89" s="42" t="s">
        <v>39</v>
      </c>
      <c r="F89" s="43">
        <v>215</v>
      </c>
      <c r="G89" s="53">
        <v>0.21199999999999999</v>
      </c>
      <c r="H89" s="53">
        <v>7.0000000000000001E-3</v>
      </c>
      <c r="I89" s="53">
        <v>7.2069999999999999</v>
      </c>
      <c r="J89" s="43">
        <v>30</v>
      </c>
      <c r="K89" s="44">
        <v>686</v>
      </c>
      <c r="L89" s="76"/>
    </row>
    <row r="90" spans="1:12" ht="15">
      <c r="A90" s="23"/>
      <c r="B90" s="15"/>
      <c r="C90" s="11"/>
      <c r="D90" s="7" t="s">
        <v>23</v>
      </c>
      <c r="E90" s="42" t="s">
        <v>52</v>
      </c>
      <c r="F90" s="43">
        <v>25</v>
      </c>
      <c r="G90" s="53">
        <v>1.569</v>
      </c>
      <c r="H90" s="53">
        <v>0.20699999999999999</v>
      </c>
      <c r="I90" s="53">
        <v>10.222</v>
      </c>
      <c r="J90" s="43">
        <v>49</v>
      </c>
      <c r="K90" s="44">
        <v>0</v>
      </c>
      <c r="L90" s="76"/>
    </row>
    <row r="91" spans="1:12" ht="15.75" thickBot="1">
      <c r="A91" s="23"/>
      <c r="B91" s="15"/>
      <c r="C91" s="11"/>
      <c r="D91" s="42"/>
      <c r="E91" s="42" t="s">
        <v>53</v>
      </c>
      <c r="F91" s="43">
        <v>25</v>
      </c>
      <c r="G91" s="55">
        <v>1.3939999999999999</v>
      </c>
      <c r="H91" s="55">
        <v>0.25900000000000001</v>
      </c>
      <c r="I91" s="56">
        <v>11.233000000000001</v>
      </c>
      <c r="J91" s="43">
        <v>53</v>
      </c>
      <c r="K91" s="44">
        <v>0</v>
      </c>
      <c r="L91" s="80"/>
    </row>
    <row r="92" spans="1:12" ht="1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615</v>
      </c>
      <c r="G95" s="19">
        <f>SUM(G86:G94)</f>
        <v>17.428999999999998</v>
      </c>
      <c r="H95" s="19">
        <f>SUM(H86:H94)</f>
        <v>22.025000000000002</v>
      </c>
      <c r="I95" s="19">
        <f>SUM(I86:I94)</f>
        <v>61.850000000000009</v>
      </c>
      <c r="J95" s="19">
        <f>SUM(J86:J94)</f>
        <v>516</v>
      </c>
      <c r="K95" s="25"/>
      <c r="L95" s="19">
        <f>SUM(L86:L94)</f>
        <v>0</v>
      </c>
    </row>
    <row r="96" spans="1:12" ht="15">
      <c r="A96" s="26">
        <f>A86</f>
        <v>1</v>
      </c>
      <c r="B96" s="13">
        <f>B86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6">SUM(G96:G104)</f>
        <v>0</v>
      </c>
      <c r="H105" s="19">
        <f t="shared" ref="H105" si="37">SUM(H96:H104)</f>
        <v>0</v>
      </c>
      <c r="I105" s="19">
        <f t="shared" ref="I105" si="38">SUM(I96:I104)</f>
        <v>0</v>
      </c>
      <c r="J105" s="19">
        <f t="shared" ref="J105:L105" si="39">SUM(J96:J104)</f>
        <v>0</v>
      </c>
      <c r="K105" s="25"/>
      <c r="L105" s="19">
        <f t="shared" si="39"/>
        <v>0</v>
      </c>
    </row>
    <row r="106" spans="1:12" ht="15.75" customHeight="1">
      <c r="A106" s="29">
        <f>A86</f>
        <v>1</v>
      </c>
      <c r="B106" s="30">
        <f>B86</f>
        <v>5</v>
      </c>
      <c r="C106" s="103" t="s">
        <v>4</v>
      </c>
      <c r="D106" s="104"/>
      <c r="E106" s="31"/>
      <c r="F106" s="32">
        <f>F95+F105</f>
        <v>615</v>
      </c>
      <c r="G106" s="32">
        <f t="shared" ref="G106" si="40">G95+G105</f>
        <v>17.428999999999998</v>
      </c>
      <c r="H106" s="32">
        <f t="shared" ref="H106" si="41">H95+H105</f>
        <v>22.025000000000002</v>
      </c>
      <c r="I106" s="32">
        <f t="shared" ref="I106" si="42">I95+I105</f>
        <v>61.850000000000009</v>
      </c>
      <c r="J106" s="32">
        <f t="shared" ref="J106:L106" si="43">J95+J105</f>
        <v>516</v>
      </c>
      <c r="K106" s="32"/>
      <c r="L106" s="32">
        <f t="shared" si="43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71</v>
      </c>
      <c r="F107" s="40">
        <v>60</v>
      </c>
      <c r="G107" s="40">
        <v>0.81599999999999995</v>
      </c>
      <c r="H107" s="40">
        <v>0.503</v>
      </c>
      <c r="I107" s="40">
        <v>6.3860000000000001</v>
      </c>
      <c r="J107" s="40">
        <v>33</v>
      </c>
      <c r="K107" s="41">
        <v>0</v>
      </c>
      <c r="L107" s="81"/>
    </row>
    <row r="108" spans="1:12" ht="15">
      <c r="A108" s="23"/>
      <c r="B108" s="15"/>
      <c r="C108" s="11"/>
      <c r="D108" s="8"/>
      <c r="E108" s="91" t="s">
        <v>48</v>
      </c>
      <c r="F108" s="92">
        <v>150</v>
      </c>
      <c r="G108" s="92">
        <v>15.647</v>
      </c>
      <c r="H108" s="92">
        <v>19.047999999999998</v>
      </c>
      <c r="I108" s="92">
        <v>2.2690000000000001</v>
      </c>
      <c r="J108" s="92">
        <v>243</v>
      </c>
      <c r="K108" s="93">
        <v>324</v>
      </c>
      <c r="L108" s="96"/>
    </row>
    <row r="109" spans="1:12" ht="15">
      <c r="A109" s="23"/>
      <c r="B109" s="15"/>
      <c r="C109" s="11"/>
      <c r="D109" s="7" t="s">
        <v>22</v>
      </c>
      <c r="E109" s="42" t="s">
        <v>65</v>
      </c>
      <c r="F109" s="43">
        <v>200</v>
      </c>
      <c r="G109" s="43">
        <v>1.2250000000000001</v>
      </c>
      <c r="H109" s="43">
        <v>1.175</v>
      </c>
      <c r="I109" s="43">
        <v>9.24</v>
      </c>
      <c r="J109" s="43">
        <v>52</v>
      </c>
      <c r="K109" s="44" t="s">
        <v>49</v>
      </c>
      <c r="L109" s="85"/>
    </row>
    <row r="110" spans="1:12" ht="15">
      <c r="A110" s="23"/>
      <c r="B110" s="15"/>
      <c r="C110" s="11"/>
      <c r="D110" s="7" t="s">
        <v>23</v>
      </c>
      <c r="E110" s="42" t="s">
        <v>50</v>
      </c>
      <c r="F110" s="43">
        <v>30</v>
      </c>
      <c r="G110" s="43">
        <v>1.8819999999999999</v>
      </c>
      <c r="H110" s="43">
        <v>0.248</v>
      </c>
      <c r="I110" s="43">
        <v>12.266</v>
      </c>
      <c r="J110" s="43">
        <v>59</v>
      </c>
      <c r="K110" s="44">
        <v>0</v>
      </c>
      <c r="L110" s="85"/>
    </row>
    <row r="111" spans="1:12" ht="15">
      <c r="A111" s="23"/>
      <c r="B111" s="15"/>
      <c r="C111" s="11"/>
      <c r="D111" s="42"/>
      <c r="E111" s="42" t="s">
        <v>72</v>
      </c>
      <c r="F111" s="43">
        <v>50</v>
      </c>
      <c r="G111" s="57">
        <v>2.4929999999999999</v>
      </c>
      <c r="H111" s="57">
        <v>2.2090000000000001</v>
      </c>
      <c r="I111" s="58">
        <v>35.85</v>
      </c>
      <c r="J111" s="43">
        <v>173</v>
      </c>
      <c r="K111" s="44">
        <v>0</v>
      </c>
      <c r="L111" s="85"/>
    </row>
    <row r="112" spans="1:12" ht="15">
      <c r="A112" s="23"/>
      <c r="B112" s="15"/>
      <c r="C112" s="11"/>
      <c r="D112" s="7" t="s">
        <v>24</v>
      </c>
      <c r="E112" s="42" t="s">
        <v>73</v>
      </c>
      <c r="F112" s="43">
        <v>120</v>
      </c>
      <c r="G112" s="43">
        <v>0.40600000000000003</v>
      </c>
      <c r="H112" s="43">
        <v>4.4999999999999998E-2</v>
      </c>
      <c r="I112" s="43">
        <v>11.243</v>
      </c>
      <c r="J112" s="43">
        <v>47</v>
      </c>
      <c r="K112" s="44">
        <v>627</v>
      </c>
      <c r="L112" s="85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610</v>
      </c>
      <c r="G115" s="19">
        <f>SUM(G107:G114)</f>
        <v>22.469000000000001</v>
      </c>
      <c r="H115" s="19">
        <f>SUM(H107:H114)</f>
        <v>23.228000000000002</v>
      </c>
      <c r="I115" s="19">
        <f>SUM(I107:I114)</f>
        <v>77.253999999999991</v>
      </c>
      <c r="J115" s="19">
        <f>SUM(J107:J114)</f>
        <v>607</v>
      </c>
      <c r="K115" s="25"/>
      <c r="L115" s="19">
        <f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  <c r="L125" s="19">
        <f t="shared" ref="L125" si="45">SUM(L116:L124)</f>
        <v>0</v>
      </c>
    </row>
    <row r="126" spans="1:12" ht="15.75" thickBot="1">
      <c r="A126" s="29">
        <f>A107</f>
        <v>2</v>
      </c>
      <c r="B126" s="30">
        <f>B107</f>
        <v>1</v>
      </c>
      <c r="C126" s="103" t="s">
        <v>4</v>
      </c>
      <c r="D126" s="104"/>
      <c r="E126" s="31"/>
      <c r="F126" s="32">
        <f>F115+F125</f>
        <v>610</v>
      </c>
      <c r="G126" s="32">
        <f t="shared" ref="G126" si="46">G115+G125</f>
        <v>22.469000000000001</v>
      </c>
      <c r="H126" s="32">
        <f t="shared" ref="H126" si="47">H115+H125</f>
        <v>23.228000000000002</v>
      </c>
      <c r="I126" s="32">
        <f t="shared" ref="I126" si="48">I115+I125</f>
        <v>77.253999999999991</v>
      </c>
      <c r="J126" s="32">
        <f t="shared" ref="J126:L126" si="49">J115+J125</f>
        <v>607</v>
      </c>
      <c r="K126" s="32"/>
      <c r="L126" s="32">
        <f t="shared" si="49"/>
        <v>0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74</v>
      </c>
      <c r="F127" s="40">
        <v>90</v>
      </c>
      <c r="G127" s="40">
        <v>13.897</v>
      </c>
      <c r="H127" s="40">
        <v>11.659000000000001</v>
      </c>
      <c r="I127" s="40">
        <v>9.7129999999999992</v>
      </c>
      <c r="J127" s="40">
        <v>199</v>
      </c>
      <c r="K127" s="41" t="s">
        <v>75</v>
      </c>
      <c r="L127" s="78"/>
    </row>
    <row r="128" spans="1:12" ht="25.5">
      <c r="A128" s="14"/>
      <c r="B128" s="15"/>
      <c r="C128" s="11"/>
      <c r="D128" s="6"/>
      <c r="E128" s="42" t="s">
        <v>51</v>
      </c>
      <c r="F128" s="43">
        <v>150</v>
      </c>
      <c r="G128" s="53">
        <v>2.9350000000000001</v>
      </c>
      <c r="H128" s="53">
        <v>5.4859999999999998</v>
      </c>
      <c r="I128" s="59">
        <v>27.064</v>
      </c>
      <c r="J128" s="43">
        <v>169</v>
      </c>
      <c r="K128" s="44" t="s">
        <v>76</v>
      </c>
      <c r="L128" s="76"/>
    </row>
    <row r="129" spans="1:12" ht="15">
      <c r="A129" s="14"/>
      <c r="B129" s="15"/>
      <c r="C129" s="11"/>
      <c r="D129" s="7" t="s">
        <v>22</v>
      </c>
      <c r="E129" s="42" t="s">
        <v>77</v>
      </c>
      <c r="F129" s="43">
        <v>200</v>
      </c>
      <c r="G129" s="43">
        <v>1.1519999999999999</v>
      </c>
      <c r="H129" s="43">
        <v>1.034</v>
      </c>
      <c r="I129" s="43">
        <v>9.0340000000000007</v>
      </c>
      <c r="J129" s="43">
        <v>50</v>
      </c>
      <c r="K129" s="44">
        <v>395</v>
      </c>
      <c r="L129" s="76"/>
    </row>
    <row r="130" spans="1:12" ht="15">
      <c r="A130" s="14"/>
      <c r="B130" s="15"/>
      <c r="C130" s="11"/>
      <c r="D130" s="7" t="s">
        <v>23</v>
      </c>
      <c r="E130" s="88" t="s">
        <v>50</v>
      </c>
      <c r="F130" s="43">
        <v>30</v>
      </c>
      <c r="G130" s="51">
        <v>1.8819999999999999</v>
      </c>
      <c r="H130" s="51">
        <v>0.248</v>
      </c>
      <c r="I130" s="52">
        <v>12.266</v>
      </c>
      <c r="J130" s="43">
        <v>59</v>
      </c>
      <c r="K130" s="44">
        <v>0</v>
      </c>
      <c r="L130" s="76"/>
    </row>
    <row r="131" spans="1:12" ht="15">
      <c r="A131" s="14"/>
      <c r="B131" s="15"/>
      <c r="C131" s="11"/>
      <c r="D131" s="60"/>
      <c r="E131" s="89" t="s">
        <v>53</v>
      </c>
      <c r="F131" s="54">
        <v>30</v>
      </c>
      <c r="G131" s="53">
        <v>1.673</v>
      </c>
      <c r="H131" s="53">
        <v>0.31</v>
      </c>
      <c r="I131" s="59">
        <v>13.48</v>
      </c>
      <c r="J131" s="43">
        <v>63</v>
      </c>
      <c r="K131" s="44">
        <v>0</v>
      </c>
      <c r="L131" s="76"/>
    </row>
    <row r="132" spans="1:12" ht="15.75" thickBot="1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86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>SUM(G127:G134)</f>
        <v>21.539000000000001</v>
      </c>
      <c r="H135" s="19">
        <f>SUM(H127:H134)</f>
        <v>18.736999999999998</v>
      </c>
      <c r="I135" s="19">
        <f>SUM(I127:I134)</f>
        <v>71.557000000000002</v>
      </c>
      <c r="J135" s="19">
        <f>SUM(J127:J134)</f>
        <v>540</v>
      </c>
      <c r="K135" s="25"/>
      <c r="L135" s="19">
        <f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0">SUM(G136:G144)</f>
        <v>0</v>
      </c>
      <c r="H145" s="19">
        <f t="shared" si="50"/>
        <v>0</v>
      </c>
      <c r="I145" s="19">
        <f t="shared" si="50"/>
        <v>0</v>
      </c>
      <c r="J145" s="19">
        <f t="shared" si="50"/>
        <v>0</v>
      </c>
      <c r="K145" s="25"/>
      <c r="L145" s="19">
        <f t="shared" ref="L145" si="51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103" t="s">
        <v>4</v>
      </c>
      <c r="D146" s="104"/>
      <c r="E146" s="31"/>
      <c r="F146" s="32">
        <f>F135+F145</f>
        <v>500</v>
      </c>
      <c r="G146" s="32">
        <f t="shared" ref="G146" si="52">G135+G145</f>
        <v>21.539000000000001</v>
      </c>
      <c r="H146" s="32">
        <f t="shared" ref="H146" si="53">H135+H145</f>
        <v>18.736999999999998</v>
      </c>
      <c r="I146" s="32">
        <f t="shared" ref="I146" si="54">I135+I145</f>
        <v>71.557000000000002</v>
      </c>
      <c r="J146" s="32">
        <f t="shared" ref="J146:L146" si="55">J135+J145</f>
        <v>540</v>
      </c>
      <c r="K146" s="32"/>
      <c r="L146" s="32">
        <f t="shared" si="55"/>
        <v>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88" t="s">
        <v>78</v>
      </c>
      <c r="F147" s="54">
        <v>150</v>
      </c>
      <c r="G147" s="53">
        <v>19.209</v>
      </c>
      <c r="H147" s="53">
        <v>13.632999999999999</v>
      </c>
      <c r="I147" s="53">
        <v>25.574000000000002</v>
      </c>
      <c r="J147" s="54">
        <v>302</v>
      </c>
      <c r="K147" s="41">
        <v>468</v>
      </c>
      <c r="L147" s="76"/>
    </row>
    <row r="148" spans="1:12" ht="15">
      <c r="A148" s="23"/>
      <c r="B148" s="15"/>
      <c r="C148" s="11"/>
      <c r="D148" s="6"/>
      <c r="E148" s="88" t="s">
        <v>79</v>
      </c>
      <c r="F148" s="54">
        <v>30</v>
      </c>
      <c r="G148" s="53">
        <v>0.624</v>
      </c>
      <c r="H148" s="53">
        <v>1.196</v>
      </c>
      <c r="I148" s="53">
        <v>4.2809999999999997</v>
      </c>
      <c r="J148" s="54">
        <v>30</v>
      </c>
      <c r="K148" s="44">
        <v>528</v>
      </c>
      <c r="L148" s="76"/>
    </row>
    <row r="149" spans="1:12" ht="15">
      <c r="A149" s="23"/>
      <c r="B149" s="15"/>
      <c r="C149" s="11"/>
      <c r="D149" s="7" t="s">
        <v>22</v>
      </c>
      <c r="E149" s="42" t="s">
        <v>44</v>
      </c>
      <c r="F149" s="43">
        <v>216</v>
      </c>
      <c r="G149" s="53">
        <v>0.217</v>
      </c>
      <c r="H149" s="53">
        <v>1.0999999999999999E-2</v>
      </c>
      <c r="I149" s="53">
        <v>7.4569999999999999</v>
      </c>
      <c r="J149" s="43">
        <v>31</v>
      </c>
      <c r="K149" s="44">
        <v>686</v>
      </c>
      <c r="L149" s="76"/>
    </row>
    <row r="150" spans="1:12" ht="15.75" customHeight="1">
      <c r="A150" s="23"/>
      <c r="B150" s="15"/>
      <c r="C150" s="11"/>
      <c r="D150" s="7" t="s">
        <v>23</v>
      </c>
      <c r="E150" s="42" t="s">
        <v>41</v>
      </c>
      <c r="F150" s="43">
        <v>60</v>
      </c>
      <c r="G150" s="53">
        <v>3.1030000000000002</v>
      </c>
      <c r="H150" s="53">
        <v>0.34399999999999997</v>
      </c>
      <c r="I150" s="53">
        <v>27.452000000000002</v>
      </c>
      <c r="J150" s="43">
        <v>125</v>
      </c>
      <c r="K150" s="44">
        <v>0</v>
      </c>
      <c r="L150" s="76"/>
    </row>
    <row r="151" spans="1:12" ht="15">
      <c r="A151" s="23"/>
      <c r="B151" s="15"/>
      <c r="C151" s="11"/>
      <c r="D151" s="7" t="s">
        <v>24</v>
      </c>
      <c r="E151" s="42" t="s">
        <v>73</v>
      </c>
      <c r="F151" s="43">
        <v>125</v>
      </c>
      <c r="G151" s="53">
        <v>0.42199999999999999</v>
      </c>
      <c r="H151" s="53">
        <v>4.7E-2</v>
      </c>
      <c r="I151" s="97">
        <v>11.711</v>
      </c>
      <c r="J151" s="43">
        <v>49</v>
      </c>
      <c r="K151" s="44">
        <v>627</v>
      </c>
      <c r="L151" s="76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SUM(F147:F153)</f>
        <v>581</v>
      </c>
      <c r="G154" s="19">
        <f t="shared" ref="G154:J154" si="56">SUM(G147:G153)</f>
        <v>23.574999999999999</v>
      </c>
      <c r="H154" s="19">
        <f t="shared" si="56"/>
        <v>15.230999999999998</v>
      </c>
      <c r="I154" s="102">
        <f>SUM(I147:I153)</f>
        <v>76.474999999999994</v>
      </c>
      <c r="J154" s="19">
        <f t="shared" si="56"/>
        <v>537</v>
      </c>
      <c r="K154" s="25"/>
      <c r="L154" s="19">
        <f t="shared" ref="L154" si="57">SUM(L147:L153)</f>
        <v>0</v>
      </c>
    </row>
    <row r="155" spans="1:12" ht="15">
      <c r="A155" s="26">
        <f>A147</f>
        <v>2</v>
      </c>
      <c r="B155" s="13">
        <f>B147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58">SUM(G155:G163)</f>
        <v>0</v>
      </c>
      <c r="H164" s="19">
        <f t="shared" si="58"/>
        <v>0</v>
      </c>
      <c r="I164" s="19">
        <f t="shared" si="58"/>
        <v>0</v>
      </c>
      <c r="J164" s="19">
        <f t="shared" si="58"/>
        <v>0</v>
      </c>
      <c r="K164" s="25"/>
      <c r="L164" s="19">
        <f t="shared" ref="L164" si="59">SUM(L155:L163)</f>
        <v>0</v>
      </c>
    </row>
    <row r="165" spans="1:12" ht="15.75" thickBot="1">
      <c r="A165" s="29">
        <f>A147</f>
        <v>2</v>
      </c>
      <c r="B165" s="30">
        <f>B147</f>
        <v>3</v>
      </c>
      <c r="C165" s="103" t="s">
        <v>4</v>
      </c>
      <c r="D165" s="104"/>
      <c r="E165" s="31"/>
      <c r="F165" s="32">
        <f>F154+F164</f>
        <v>581</v>
      </c>
      <c r="G165" s="32">
        <f t="shared" ref="G165" si="60">G154+G164</f>
        <v>23.574999999999999</v>
      </c>
      <c r="H165" s="32">
        <f t="shared" ref="H165" si="61">H154+H164</f>
        <v>15.230999999999998</v>
      </c>
      <c r="I165" s="32">
        <f t="shared" ref="I165" si="62">I154+I164</f>
        <v>76.474999999999994</v>
      </c>
      <c r="J165" s="32">
        <f t="shared" ref="J165:L165" si="63">J154+J164</f>
        <v>537</v>
      </c>
      <c r="K165" s="32"/>
      <c r="L165" s="32">
        <f t="shared" si="63"/>
        <v>0</v>
      </c>
    </row>
    <row r="166" spans="1:12" ht="25.5">
      <c r="A166" s="20">
        <v>2</v>
      </c>
      <c r="B166" s="21">
        <v>4</v>
      </c>
      <c r="C166" s="22" t="s">
        <v>20</v>
      </c>
      <c r="D166" s="5" t="s">
        <v>21</v>
      </c>
      <c r="E166" s="42" t="s">
        <v>45</v>
      </c>
      <c r="F166" s="43">
        <v>205</v>
      </c>
      <c r="G166" s="43">
        <v>5.452</v>
      </c>
      <c r="H166" s="43">
        <v>3.1120000000000001</v>
      </c>
      <c r="I166" s="43">
        <v>32.441000000000003</v>
      </c>
      <c r="J166" s="43">
        <v>180</v>
      </c>
      <c r="K166" s="44" t="s">
        <v>80</v>
      </c>
      <c r="L166" s="43"/>
    </row>
    <row r="167" spans="1:12" ht="25.5">
      <c r="A167" s="23"/>
      <c r="B167" s="15"/>
      <c r="C167" s="11"/>
      <c r="D167" s="7" t="s">
        <v>22</v>
      </c>
      <c r="E167" s="42" t="s">
        <v>81</v>
      </c>
      <c r="F167" s="43">
        <v>200</v>
      </c>
      <c r="G167" s="43">
        <v>4.952</v>
      </c>
      <c r="H167" s="43">
        <v>4.4459999999999997</v>
      </c>
      <c r="I167" s="43">
        <v>13.319000000000001</v>
      </c>
      <c r="J167" s="43">
        <v>113</v>
      </c>
      <c r="K167" s="44">
        <v>642</v>
      </c>
      <c r="L167" s="43"/>
    </row>
    <row r="168" spans="1:12" ht="15">
      <c r="A168" s="23"/>
      <c r="B168" s="15"/>
      <c r="C168" s="11"/>
      <c r="D168" s="7" t="s">
        <v>23</v>
      </c>
      <c r="E168" s="42" t="s">
        <v>50</v>
      </c>
      <c r="F168" s="43">
        <v>20</v>
      </c>
      <c r="G168" s="43">
        <v>1.2549999999999999</v>
      </c>
      <c r="H168" s="43">
        <v>0.16500000000000001</v>
      </c>
      <c r="I168" s="43">
        <v>8.1780000000000008</v>
      </c>
      <c r="J168" s="43">
        <v>39</v>
      </c>
      <c r="K168" s="44">
        <v>0</v>
      </c>
      <c r="L168" s="43"/>
    </row>
    <row r="169" spans="1:12" ht="15">
      <c r="A169" s="23"/>
      <c r="B169" s="15"/>
      <c r="C169" s="11"/>
      <c r="D169" s="42"/>
      <c r="E169" s="42" t="s">
        <v>82</v>
      </c>
      <c r="F169" s="43">
        <v>60</v>
      </c>
      <c r="G169" s="43">
        <v>6.2690000000000001</v>
      </c>
      <c r="H169" s="43">
        <v>8.6329999999999991</v>
      </c>
      <c r="I169" s="43">
        <v>12.231</v>
      </c>
      <c r="J169" s="43">
        <v>152</v>
      </c>
      <c r="K169" s="44" t="s">
        <v>83</v>
      </c>
      <c r="L169" s="43"/>
    </row>
    <row r="170" spans="1:12" ht="15">
      <c r="A170" s="23"/>
      <c r="B170" s="15"/>
      <c r="C170" s="11"/>
      <c r="D170" s="7" t="s">
        <v>24</v>
      </c>
      <c r="E170" s="42" t="s">
        <v>60</v>
      </c>
      <c r="F170" s="43">
        <v>105</v>
      </c>
      <c r="G170" s="43">
        <v>0.35499999999999998</v>
      </c>
      <c r="H170" s="43">
        <v>0.29599999999999999</v>
      </c>
      <c r="I170" s="43">
        <v>10.339</v>
      </c>
      <c r="J170" s="43">
        <v>45</v>
      </c>
      <c r="K170" s="44">
        <v>627</v>
      </c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SUM(F166:F172)</f>
        <v>590</v>
      </c>
      <c r="G173" s="19">
        <f>SUM(G166:G172)</f>
        <v>18.282999999999998</v>
      </c>
      <c r="H173" s="19">
        <f>SUM(H166:H172)</f>
        <v>16.651999999999997</v>
      </c>
      <c r="I173" s="19">
        <f>SUM(I166:I172)</f>
        <v>76.507999999999996</v>
      </c>
      <c r="J173" s="19">
        <f>SUM(J166:J172)</f>
        <v>529</v>
      </c>
      <c r="K173" s="25"/>
      <c r="L173" s="19">
        <f>SUM(L166:L172)</f>
        <v>0</v>
      </c>
    </row>
    <row r="174" spans="1:12" ht="15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4" ht="1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4" ht="15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4" ht="1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4" ht="1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4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4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4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64">SUM(G174:G182)</f>
        <v>0</v>
      </c>
      <c r="H183" s="19">
        <f t="shared" si="64"/>
        <v>0</v>
      </c>
      <c r="I183" s="19">
        <f t="shared" si="64"/>
        <v>0</v>
      </c>
      <c r="J183" s="19">
        <f t="shared" si="64"/>
        <v>0</v>
      </c>
      <c r="K183" s="25"/>
      <c r="L183" s="19">
        <f t="shared" ref="L183" si="65">SUM(L174:L182)</f>
        <v>0</v>
      </c>
    </row>
    <row r="184" spans="1:14" ht="15.75" thickBot="1">
      <c r="A184" s="29">
        <f>A166</f>
        <v>2</v>
      </c>
      <c r="B184" s="30">
        <f>B166</f>
        <v>4</v>
      </c>
      <c r="C184" s="103" t="s">
        <v>4</v>
      </c>
      <c r="D184" s="104"/>
      <c r="E184" s="31"/>
      <c r="F184" s="32">
        <f>F173+F183</f>
        <v>590</v>
      </c>
      <c r="G184" s="32">
        <f t="shared" ref="G184" si="66">G173+G183</f>
        <v>18.282999999999998</v>
      </c>
      <c r="H184" s="32">
        <f t="shared" ref="H184" si="67">H173+H183</f>
        <v>16.651999999999997</v>
      </c>
      <c r="I184" s="32">
        <f t="shared" ref="I184" si="68">I173+I183</f>
        <v>76.507999999999996</v>
      </c>
      <c r="J184" s="32">
        <f t="shared" ref="J184:L184" si="69">J173+J183</f>
        <v>529</v>
      </c>
      <c r="K184" s="32"/>
      <c r="L184" s="32">
        <f t="shared" si="69"/>
        <v>0</v>
      </c>
    </row>
    <row r="185" spans="1:14" ht="15">
      <c r="A185" s="20">
        <v>2</v>
      </c>
      <c r="B185" s="21">
        <v>5</v>
      </c>
      <c r="C185" s="22" t="s">
        <v>20</v>
      </c>
      <c r="D185" s="5" t="s">
        <v>21</v>
      </c>
      <c r="E185" s="39" t="s">
        <v>84</v>
      </c>
      <c r="F185" s="40">
        <v>90</v>
      </c>
      <c r="G185" s="61">
        <v>7.8639999999999999</v>
      </c>
      <c r="H185" s="61">
        <v>17.792999999999999</v>
      </c>
      <c r="I185" s="62">
        <v>0.313</v>
      </c>
      <c r="J185" s="40">
        <v>193</v>
      </c>
      <c r="K185" s="41">
        <v>393</v>
      </c>
      <c r="L185" s="78"/>
    </row>
    <row r="186" spans="1:14" ht="15">
      <c r="A186" s="23"/>
      <c r="B186" s="15"/>
      <c r="C186" s="11"/>
      <c r="D186" s="6"/>
      <c r="E186" s="98" t="s">
        <v>85</v>
      </c>
      <c r="F186" s="54">
        <v>150</v>
      </c>
      <c r="G186" s="53">
        <v>6.9649999999999999</v>
      </c>
      <c r="H186" s="53">
        <v>5.0389999999999997</v>
      </c>
      <c r="I186" s="59">
        <v>34.405000000000001</v>
      </c>
      <c r="J186" s="54">
        <v>211</v>
      </c>
      <c r="K186" s="44">
        <v>508</v>
      </c>
      <c r="L186" s="76"/>
      <c r="N186" s="64"/>
    </row>
    <row r="187" spans="1:14" ht="15">
      <c r="A187" s="23"/>
      <c r="B187" s="15"/>
      <c r="C187" s="11"/>
      <c r="D187" s="6"/>
      <c r="E187" s="99" t="s">
        <v>86</v>
      </c>
      <c r="F187" s="54">
        <v>20</v>
      </c>
      <c r="G187" s="53">
        <v>0.13900000000000001</v>
      </c>
      <c r="H187" s="53">
        <v>0.55300000000000005</v>
      </c>
      <c r="I187" s="59">
        <v>0.92900000000000005</v>
      </c>
      <c r="J187" s="54">
        <v>9</v>
      </c>
      <c r="K187" s="44"/>
      <c r="L187" s="76"/>
    </row>
    <row r="188" spans="1:14" ht="15">
      <c r="A188" s="23"/>
      <c r="B188" s="15"/>
      <c r="C188" s="11"/>
      <c r="D188" s="7" t="s">
        <v>22</v>
      </c>
      <c r="E188" s="42" t="s">
        <v>87</v>
      </c>
      <c r="F188" s="43">
        <v>215</v>
      </c>
      <c r="G188" s="43">
        <v>0.21199999999999999</v>
      </c>
      <c r="H188" s="43">
        <v>7.0000000000000001E-3</v>
      </c>
      <c r="I188" s="59">
        <v>7.2069999999999999</v>
      </c>
      <c r="J188" s="43">
        <v>30</v>
      </c>
      <c r="K188" s="44">
        <v>686</v>
      </c>
      <c r="L188" s="76"/>
    </row>
    <row r="189" spans="1:14" ht="15">
      <c r="A189" s="23"/>
      <c r="B189" s="15"/>
      <c r="C189" s="11"/>
      <c r="D189" s="7" t="s">
        <v>23</v>
      </c>
      <c r="E189" s="100" t="s">
        <v>50</v>
      </c>
      <c r="F189" s="54">
        <v>30</v>
      </c>
      <c r="G189" s="53">
        <v>1.8819999999999999</v>
      </c>
      <c r="H189" s="53">
        <v>0.248</v>
      </c>
      <c r="I189" s="59">
        <v>12.266</v>
      </c>
      <c r="J189" s="43">
        <v>59</v>
      </c>
      <c r="K189" s="44">
        <v>0</v>
      </c>
      <c r="L189" s="76"/>
    </row>
    <row r="190" spans="1:14" ht="15.75" thickBot="1">
      <c r="A190" s="23"/>
      <c r="B190" s="15"/>
      <c r="C190" s="11"/>
      <c r="D190" s="42"/>
      <c r="E190" s="101" t="s">
        <v>53</v>
      </c>
      <c r="F190" s="63">
        <v>25</v>
      </c>
      <c r="G190" s="55">
        <v>1.3939999999999999</v>
      </c>
      <c r="H190" s="55">
        <v>0.25900000000000001</v>
      </c>
      <c r="I190" s="56">
        <v>11.233000000000001</v>
      </c>
      <c r="J190" s="43">
        <v>53</v>
      </c>
      <c r="K190" s="44">
        <v>0</v>
      </c>
      <c r="L190" s="86"/>
    </row>
    <row r="191" spans="1:14" ht="15">
      <c r="A191" s="23"/>
      <c r="B191" s="15"/>
      <c r="C191" s="11"/>
      <c r="D191" s="7" t="s">
        <v>24</v>
      </c>
      <c r="E191" s="42" t="s">
        <v>88</v>
      </c>
      <c r="F191" s="43">
        <v>100</v>
      </c>
      <c r="G191" s="43">
        <v>0.76</v>
      </c>
      <c r="H191" s="43">
        <v>0.188</v>
      </c>
      <c r="I191" s="43">
        <v>8.0299999999999994</v>
      </c>
      <c r="J191" s="43">
        <v>37</v>
      </c>
      <c r="K191" s="44">
        <v>627</v>
      </c>
      <c r="L191" s="43"/>
    </row>
    <row r="192" spans="1:14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>SUM(G185:G193)</f>
        <v>19.216000000000001</v>
      </c>
      <c r="H194" s="19">
        <f>SUM(H185:H193)</f>
        <v>24.087000000000003</v>
      </c>
      <c r="I194" s="19">
        <f>SUM(I185:I193)</f>
        <v>74.38300000000001</v>
      </c>
      <c r="J194" s="19">
        <f>SUM(J185:J193)</f>
        <v>592</v>
      </c>
      <c r="K194" s="25"/>
      <c r="L194" s="19">
        <f>SUM(L185:L193)</f>
        <v>0</v>
      </c>
    </row>
    <row r="195" spans="1:12" ht="15">
      <c r="A195" s="26">
        <f>A185</f>
        <v>2</v>
      </c>
      <c r="B195" s="13">
        <f>B185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70">SUM(G195:G203)</f>
        <v>0</v>
      </c>
      <c r="H204" s="19">
        <f t="shared" si="70"/>
        <v>0</v>
      </c>
      <c r="I204" s="19">
        <f t="shared" si="70"/>
        <v>0</v>
      </c>
      <c r="J204" s="19">
        <f t="shared" si="70"/>
        <v>0</v>
      </c>
      <c r="K204" s="25"/>
      <c r="L204" s="19">
        <f t="shared" ref="L204" si="71">SUM(L195:L203)</f>
        <v>0</v>
      </c>
    </row>
    <row r="205" spans="1:12" ht="15">
      <c r="A205" s="29">
        <f>A185</f>
        <v>2</v>
      </c>
      <c r="B205" s="30">
        <f>B185</f>
        <v>5</v>
      </c>
      <c r="C205" s="103" t="s">
        <v>4</v>
      </c>
      <c r="D205" s="104"/>
      <c r="E205" s="31"/>
      <c r="F205" s="32">
        <f>F194+F204</f>
        <v>630</v>
      </c>
      <c r="G205" s="32">
        <f t="shared" ref="G205" si="72">G194+G204</f>
        <v>19.216000000000001</v>
      </c>
      <c r="H205" s="32">
        <f t="shared" ref="H205" si="73">H194+H204</f>
        <v>24.087000000000003</v>
      </c>
      <c r="I205" s="32">
        <f t="shared" ref="I205" si="74">I194+I204</f>
        <v>74.38300000000001</v>
      </c>
      <c r="J205" s="32">
        <f t="shared" ref="J205:L205" si="75">J194+J204</f>
        <v>592</v>
      </c>
      <c r="K205" s="32"/>
      <c r="L205" s="32">
        <f t="shared" si="75"/>
        <v>0</v>
      </c>
    </row>
    <row r="206" spans="1:12">
      <c r="A206" s="27"/>
      <c r="B206" s="28"/>
      <c r="C206" s="105" t="s">
        <v>5</v>
      </c>
      <c r="D206" s="105"/>
      <c r="E206" s="105"/>
      <c r="F206" s="34">
        <f>(F24+F46+F65+F85+F106+F126+F146+F165+F184+F205)/(IF(F24=0,0,1)+IF(F46=0,0,1)+IF(F65=0,0,1)+IF(F85=0,0,1)+IF(F106=0,0,1)+IF(F126=0,0,1)+IF(F146=0,0,1)+IF(F165=0,0,1)+IF(F184=0,0,1)+IF(F205=0,0,1))</f>
        <v>577.79999999999995</v>
      </c>
      <c r="G206" s="34">
        <f>(G24+G46+G65+G85+G106+G126+G146+G165+G184+G205)/(IF(G24=0,0,1)+IF(G46=0,0,1)+IF(G65=0,0,1)+IF(G85=0,0,1)+IF(G106=0,0,1)+IF(G126=0,0,1)+IF(G146=0,0,1)+IF(G165=0,0,1)+IF(G184=0,0,1)+IF(G205=0,0,1))</f>
        <v>20.448899999999995</v>
      </c>
      <c r="H206" s="34">
        <f>(H24+H46+H65+H85+H106+H126+H146+H165+H184+H205)/(IF(H24=0,0,1)+IF(H46=0,0,1)+IF(H65=0,0,1)+IF(H85=0,0,1)+IF(H106=0,0,1)+IF(H126=0,0,1)+IF(H146=0,0,1)+IF(H165=0,0,1)+IF(H184=0,0,1)+IF(H205=0,0,1))</f>
        <v>20.770799999999998</v>
      </c>
      <c r="I206" s="34">
        <f>(I24+I46+I65+I85+I106+I126+I146+I165+I184+I205)/(IF(I24=0,0,1)+IF(I46=0,0,1)+IF(I65=0,0,1)+IF(I85=0,0,1)+IF(I106=0,0,1)+IF(I126=0,0,1)+IF(I146=0,0,1)+IF(I165=0,0,1)+IF(I184=0,0,1)+IF(I205=0,0,1))</f>
        <v>73.631900000000016</v>
      </c>
      <c r="J206" s="34">
        <f>(J24+J46+J65+J85+J106+J126+J146+J165+J184+J205)/(IF(J24=0,0,1)+IF(J46=0,0,1)+IF(J65=0,0,1)+IF(J85=0,0,1)+IF(J106=0,0,1)+IF(J126=0,0,1)+IF(J146=0,0,1)+IF(J165=0,0,1)+IF(J184=0,0,1)+IF(J205=0,0,1))</f>
        <v>563.1</v>
      </c>
      <c r="K206" s="34"/>
      <c r="L206" s="34" t="e">
        <f>(L24+L46+L65+L85+L106+L126+L146+L165+L184+L205)/(IF(L24=0,0,1)+IF(L46=0,0,1)+IF(L65=0,0,1)+IF(L85=0,0,1)+IF(L106=0,0,1)+IF(L126=0,0,1)+IF(L146=0,0,1)+IF(L165=0,0,1)+IF(L184=0,0,1)+IF(L205=0,0,1))</f>
        <v>#DIV/0!</v>
      </c>
    </row>
  </sheetData>
  <mergeCells count="14">
    <mergeCell ref="C1:E1"/>
    <mergeCell ref="H1:K1"/>
    <mergeCell ref="H2:K2"/>
    <mergeCell ref="C46:D46"/>
    <mergeCell ref="C65:D65"/>
    <mergeCell ref="C85:D85"/>
    <mergeCell ref="C106:D106"/>
    <mergeCell ref="C24:D24"/>
    <mergeCell ref="C206:E206"/>
    <mergeCell ref="C205:D205"/>
    <mergeCell ref="C126:D126"/>
    <mergeCell ref="C146:D146"/>
    <mergeCell ref="C165:D165"/>
    <mergeCell ref="C184:D184"/>
  </mergeCells>
  <pageMargins left="0.7" right="0.7" top="0.75" bottom="0.75" header="0.3" footer="0.3"/>
  <pageSetup paperSize="9" scale="91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2023-10-13T06:34:04Z</cp:lastPrinted>
  <dcterms:created xsi:type="dcterms:W3CDTF">2022-05-16T14:23:56Z</dcterms:created>
  <dcterms:modified xsi:type="dcterms:W3CDTF">2023-11-07T08:30:07Z</dcterms:modified>
</cp:coreProperties>
</file>